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https://ageop.sharepoint.com/sites/Progettazione657/Shared Documents/BANDI_&amp;_Richieste/In elaborazione - Proposte progettuali/MinisteroDelLavoro_assistenza_domiciliare_21.05.2025/Compilati/DEFINITIVI/"/>
    </mc:Choice>
  </mc:AlternateContent>
  <xr:revisionPtr revIDLastSave="0" documentId="8_{59881EA2-192F-47A2-963C-EAE54438F45C}" xr6:coauthVersionLast="47" xr6:coauthVersionMax="47" xr10:uidLastSave="{00000000-0000-0000-0000-000000000000}"/>
  <bookViews>
    <workbookView xWindow="-120" yWindow="-120" windowWidth="29040" windowHeight="15840" xr2:uid="{A4227C97-AE62-461D-A11A-B121FDB00546}"/>
  </bookViews>
  <sheets>
    <sheet name="Sez_1" sheetId="1" r:id="rId1"/>
    <sheet name="Sez_2" sheetId="2" r:id="rId2"/>
  </sheets>
  <definedNames>
    <definedName name="_xlnm.Print_Area" localSheetId="0">Sez_1!$A$1:$D$24</definedName>
    <definedName name="_xlnm.Print_Area" localSheetId="1">Sez_2!$A$1:$E$48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6" i="1"/>
  <c r="C13" i="1"/>
  <c r="B13" i="1"/>
  <c r="B12" i="1"/>
  <c r="C11" i="1"/>
  <c r="B11" i="1"/>
  <c r="B10" i="1"/>
  <c r="B5" i="1"/>
  <c r="B4" i="1"/>
  <c r="B3" i="1"/>
  <c r="D37" i="2"/>
  <c r="C14" i="1" s="1"/>
  <c r="D32" i="2"/>
  <c r="D27" i="2"/>
  <c r="C12" i="1" s="1"/>
  <c r="D16" i="2"/>
  <c r="D12" i="2"/>
  <c r="C10" i="1" s="1"/>
  <c r="C15" i="1" l="1"/>
  <c r="C17" i="1" s="1"/>
  <c r="D38" i="2"/>
  <c r="D40" i="2" s="1"/>
  <c r="E32" i="2" s="1"/>
  <c r="D13" i="1" l="1"/>
  <c r="F13" i="1" s="1"/>
  <c r="F32" i="2"/>
  <c r="E12" i="2"/>
  <c r="D10" i="1" s="1"/>
  <c r="D41" i="2"/>
  <c r="D43" i="2"/>
  <c r="E39" i="2"/>
  <c r="E42" i="2"/>
  <c r="E40" i="2"/>
  <c r="E27" i="2"/>
  <c r="D12" i="1" s="1"/>
  <c r="E37" i="2"/>
  <c r="D14" i="1" s="1"/>
  <c r="E16" i="2"/>
  <c r="E43" i="2" l="1"/>
  <c r="D20" i="1" s="1"/>
  <c r="C20" i="1"/>
  <c r="F39" i="2"/>
  <c r="D16" i="1"/>
  <c r="F16" i="1" s="1"/>
  <c r="F16" i="2"/>
  <c r="D11" i="1"/>
  <c r="F11" i="1" s="1"/>
  <c r="C18" i="1"/>
  <c r="D19" i="1"/>
</calcChain>
</file>

<file path=xl/sharedStrings.xml><?xml version="1.0" encoding="utf-8"?>
<sst xmlns="http://schemas.openxmlformats.org/spreadsheetml/2006/main" count="101" uniqueCount="78">
  <si>
    <t>AVVISO N. 1/2025
PER IL FINANZIAMENTO DI ATTIVITÀ DI ASSISTENZA PSICOLOGICA, PSICOSOCIOLOGICA O SANITARIA IN TUTTE LE FORME A FAVORE DEI BAMBINI AFFETTI DA MALATTIA ONCOLOGICA E DELLE LORO FAMIGLIE AI SENSI DELL’ARTICOLO 1, COMMA 338, DELLA LEGGE 30 DICEMBRE 2017 N. 205  E S.M.I.- ANNO 2025</t>
  </si>
  <si>
    <t>Finanziato con il Fondo di assistenza ai bambini affetti da malattia oncologica</t>
  </si>
  <si>
    <t xml:space="preserve">Progetto: </t>
  </si>
  <si>
    <t xml:space="preserve">Ente proponente : </t>
  </si>
  <si>
    <t xml:space="preserve">In partenariato con: </t>
  </si>
  <si>
    <t>Allegato E - PIANO FINANZIARIO - Sezione 1 - Macrovoci di Spesa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</si>
  <si>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</si>
  <si>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</si>
  <si>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</si>
  <si>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</si>
  <si>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</si>
  <si>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</si>
  <si>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</si>
  <si>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</si>
  <si>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</si>
  <si>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Altre voci di costo</t>
  </si>
  <si>
    <t>TOTALE SPESE DIRETTE DI PROGETTO (A+B+C+D+E)</t>
  </si>
  <si>
    <t>F</t>
  </si>
  <si>
    <t>Spese generali di funzionamento (max 10% totale progetto)</t>
  </si>
  <si>
    <t>TOTALE PROGETTO  (A+B+C+D+E+F)</t>
  </si>
  <si>
    <t xml:space="preserve"> </t>
  </si>
  <si>
    <t>% di cofinanziamento a carico Associazione</t>
  </si>
  <si>
    <t>TOTALE IMPORTO DEL COFINANZIAMENTO DELL'ASSOCIAZIONE PROPONENTE</t>
  </si>
  <si>
    <t>TOTALE IMPORTO DEL FINANZIAMENTO CONCESSO</t>
  </si>
  <si>
    <t>_______________________________________________</t>
  </si>
  <si>
    <t>NB: INSERIRE I  DATI DI BUDGET SOLO NEL FOGLIO "Sez_2"</t>
  </si>
  <si>
    <t xml:space="preserve">AVVISO N. 1/2025
PER IL FINANZIAMENTO DI ATTIVITÀ DI ASSISTENZA PSICOLOGICA, PSICOSOCIOLOGICA O SANITARIA IN TUTTE LE FORME A FAVORE DEI BAMBINI AFFETTI DA MALATTIA ONCOLOGICA E DELLE LORO FAMIGLIE AI SENSI DELL’ARTICOLO 1, COMMA 338, DELLA LEGGE 27 DICEMBRE 2017 N. 205
</t>
  </si>
  <si>
    <t>Allegato E - SEZIONE 2 - PIANO FINANZIARIO: Dettaglio delle Macrovoci di Spesa</t>
  </si>
  <si>
    <t>Cod Macrovoce</t>
  </si>
  <si>
    <t>Cod Dettaglio Spesa</t>
  </si>
  <si>
    <t>Descrizione Voce di Costo</t>
  </si>
  <si>
    <t>Promozione, informazione, sensibilizzazione</t>
  </si>
  <si>
    <t>A.1</t>
  </si>
  <si>
    <t>Risorse Umane</t>
  </si>
  <si>
    <t>A.2</t>
  </si>
  <si>
    <t>Acquisto beni e servizi strumentali ed accessori</t>
  </si>
  <si>
    <t>Totale spese Promozione, informazione, sensibilizzazione</t>
  </si>
  <si>
    <t>Segreteria, coordinamento e monitoraggio di progetto (max 10% del totale progetto)</t>
  </si>
  <si>
    <t>B.1</t>
  </si>
  <si>
    <t>B.2</t>
  </si>
  <si>
    <t>Totale spese Segreteria, coordinamento e monitoraggio di progetto</t>
  </si>
  <si>
    <t>Funzionamento e gestione del progetto</t>
  </si>
  <si>
    <t>C.1</t>
  </si>
  <si>
    <t>C.2</t>
  </si>
  <si>
    <t>C.3</t>
  </si>
  <si>
    <t>Attrezzature (acquisto, noleggio, ammortamenti)</t>
  </si>
  <si>
    <t>C.4</t>
  </si>
  <si>
    <t>Materiale didattico</t>
  </si>
  <si>
    <t>C.5</t>
  </si>
  <si>
    <t>Fideiussione</t>
  </si>
  <si>
    <t>C.6</t>
  </si>
  <si>
    <t>Spese di viaggio, vitto e alloggio risorse umane</t>
  </si>
  <si>
    <t>C.7</t>
  </si>
  <si>
    <t>Spese di viaggio, vitto e alloggio destinatari</t>
  </si>
  <si>
    <t>C.8</t>
  </si>
  <si>
    <t>Assicurazione volontari per responsabilità civile verso terzi,contro infortuni e malattie connessi alle attività di progetto</t>
  </si>
  <si>
    <t>C.9</t>
  </si>
  <si>
    <t>Assicurazione destinatari</t>
  </si>
  <si>
    <t>Totale spese Funzionamento e gestione del progetto</t>
  </si>
  <si>
    <t>Affidamento attività a soggetti esterni delegati (max 30% del totale progetto)</t>
  </si>
  <si>
    <t>D.1</t>
  </si>
  <si>
    <t>Formazione</t>
  </si>
  <si>
    <t>D.3</t>
  </si>
  <si>
    <t>Altro</t>
  </si>
  <si>
    <t>Totale spese affidamento attività a soggetti esterni delegati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</si>
  <si>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</si>
  <si>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E.1</t>
  </si>
  <si>
    <t>….</t>
  </si>
  <si>
    <t>E.2</t>
  </si>
  <si>
    <t>E.3</t>
  </si>
  <si>
    <t xml:space="preserve">…. </t>
  </si>
  <si>
    <t>Totale spese per altre voci di costo</t>
  </si>
  <si>
    <t xml:space="preserve">                               TOTALE SPESE DIRETTE DI PROGETTO (A+B+C+D+E) </t>
  </si>
  <si>
    <t>Spese generali di funzionamento (max 10% del totale di progetto)</t>
  </si>
  <si>
    <t xml:space="preserve">               TOTALE SPESE DI PROGETTO (A+B+C+D+E+F)</t>
  </si>
  <si>
    <t>% di cofinanziamento a carico Ente/i</t>
  </si>
  <si>
    <t>TOTALE IMPORTO DEL FINANZIAMENTO MINISTERIALE RICHIESTO</t>
  </si>
  <si>
    <t>NB: INSERIRE I  DATI DI BUDGET SOLO NELLE CELLE COLORATE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</si>
</sst>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&quot; &quot;[$€-402]&quot; &quot;#,##0.00&quot; &quot;;&quot;-&quot;[$€-402]&quot; &quot;#,##0.00&quot; &quot;;&quot; &quot;[$€-402]&quot; -&quot;00&quot; &quot;;&quot; &quot;@&quot; &quot;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hh&quot;:&quot;mm"/>
    <numFmt numFmtId="168" formatCode="&quot; L. &quot;#,##0.00&quot; &quot;;&quot;-L. &quot;#,##0.00&quot; &quot;;&quot; L. -&quot;00&quot; &quot;;&quot; &quot;@&quot; &quot;"/>
  </numFmts>
  <fonts count="1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2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1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0" fontId="5" fillId="0" borderId="0" xfId="2" applyNumberFormat="1" applyFont="1" applyFill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5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4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4" fontId="3" fillId="0" borderId="0" xfId="2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5" fontId="4" fillId="0" borderId="3" xfId="2" applyNumberFormat="1" applyFont="1" applyBorder="1" applyAlignment="1">
      <alignment vertical="center"/>
    </xf>
    <xf numFmtId="10" fontId="4" fillId="0" borderId="3" xfId="2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right" vertical="center"/>
    </xf>
    <xf numFmtId="10" fontId="4" fillId="0" borderId="0" xfId="2" applyNumberFormat="1" applyFont="1" applyFill="1" applyAlignment="1">
      <alignment vertical="center"/>
    </xf>
    <xf numFmtId="165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vertical="center"/>
    </xf>
    <xf numFmtId="164" fontId="4" fillId="0" borderId="0" xfId="2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6" fontId="3" fillId="0" borderId="0" xfId="4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horizontal="left"/>
    </xf>
    <xf numFmtId="15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 wrapText="1"/>
    </xf>
    <xf numFmtId="164" fontId="8" fillId="0" borderId="4" xfId="2" applyNumberFormat="1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10" fontId="4" fillId="0" borderId="3" xfId="2" applyNumberFormat="1" applyFont="1" applyFill="1" applyBorder="1" applyAlignment="1">
      <alignment horizontal="center" vertical="center"/>
    </xf>
    <xf numFmtId="167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5" fontId="3" fillId="5" borderId="2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165" fontId="7" fillId="0" borderId="2" xfId="0" applyNumberFormat="1" applyFont="1" applyBorder="1" applyAlignment="1">
      <alignment vertical="center"/>
    </xf>
    <xf numFmtId="10" fontId="12" fillId="0" borderId="3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3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0" fontId="3" fillId="0" borderId="3" xfId="2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0" fontId="5" fillId="0" borderId="4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wrapText="1"/>
    </xf>
    <xf numFmtId="10" fontId="3" fillId="0" borderId="0" xfId="0" applyNumberFormat="1" applyFont="1" applyAlignment="1">
      <alignment vertical="center"/>
    </xf>
    <xf numFmtId="164" fontId="5" fillId="0" borderId="3" xfId="2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0" fontId="5" fillId="0" borderId="3" xfId="2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5" fontId="4" fillId="6" borderId="6" xfId="0" applyNumberFormat="1" applyFont="1" applyFill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left"/>
    </xf>
    <xf numFmtId="165" fontId="7" fillId="5" borderId="3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/>
  </cellXfs>
  <cellStyles count="42">
    <cellStyle name="cf1" xfId="3" xr:uid="{2D36EAF1-9691-4A2F-81AE-EAB9D7DE597C}"/>
    <cellStyle name="cf10" xfId="4" xr:uid="{1E36917B-7F30-429B-A234-08F785F6CCFF}"/>
    <cellStyle name="cf11" xfId="5" xr:uid="{120737B5-F208-45BC-81D5-ACF2F572DC6C}"/>
    <cellStyle name="cf12" xfId="6" xr:uid="{A2D4C8C3-F453-4836-9639-10DD2065E825}"/>
    <cellStyle name="cf13" xfId="7" xr:uid="{F66AE65E-D9C0-41B7-A613-088CBFE21D0F}"/>
    <cellStyle name="cf14" xfId="8" xr:uid="{F8A8B97C-0001-4DCA-BB49-027E9A94CF27}"/>
    <cellStyle name="cf15" xfId="9" xr:uid="{3C0C24C4-5098-4119-A8F7-BFBF866DE713}"/>
    <cellStyle name="cf16" xfId="10" xr:uid="{5AC2D71D-2D71-42F7-9303-DFC24152960C}"/>
    <cellStyle name="cf17" xfId="11" xr:uid="{8A117A4C-44C5-4F0A-A596-32A3A2DB7EB3}"/>
    <cellStyle name="cf18" xfId="12" xr:uid="{6EEEB8B9-9079-420E-855E-9DE9B77C1EF7}"/>
    <cellStyle name="cf19" xfId="13" xr:uid="{1517A1A3-36C0-4F30-A6EB-1F2A187C845E}"/>
    <cellStyle name="cf2" xfId="14" xr:uid="{FBDCFC3F-7299-4150-8E89-3FE0126E22CC}"/>
    <cellStyle name="cf20" xfId="15" xr:uid="{FCC49072-B9B4-49CB-A893-5C4FAD403595}"/>
    <cellStyle name="cf21" xfId="16" xr:uid="{B14D7E3E-05C8-499B-B645-3E56DC7DE40A}"/>
    <cellStyle name="cf22" xfId="17" xr:uid="{1E3637E6-9B06-4F89-8C11-8C6C4021912C}"/>
    <cellStyle name="cf23" xfId="18" xr:uid="{36DE29F6-B0FD-4132-A45E-C75EA75DFFAA}"/>
    <cellStyle name="cf24" xfId="19" xr:uid="{25A018B9-2705-494C-A7CB-3A87AF0DD01D}"/>
    <cellStyle name="cf25" xfId="20" xr:uid="{47A28D5F-F27A-4869-8C28-F1C8F0D60C86}"/>
    <cellStyle name="cf26" xfId="21" xr:uid="{BFFB2401-5BC5-441C-8A40-BB8CD6D85B77}"/>
    <cellStyle name="cf27" xfId="22" xr:uid="{6029729E-10F7-45AF-B78F-D88BE9C496BC}"/>
    <cellStyle name="cf28" xfId="23" xr:uid="{BC6D29C0-AFCD-43E1-9442-1F8C82F02D19}"/>
    <cellStyle name="cf29" xfId="24" xr:uid="{44FB8757-638A-4840-8193-6BFD28EC3200}"/>
    <cellStyle name="cf3" xfId="25" xr:uid="{1FF75DA5-59DF-4FA9-9F30-5E7F03F0EA02}"/>
    <cellStyle name="cf30" xfId="26" xr:uid="{CA98DA82-E8B7-411D-8532-B915FCFFFA6A}"/>
    <cellStyle name="cf31" xfId="27" xr:uid="{367DFD71-9496-4B8C-8863-95DF14F14A94}"/>
    <cellStyle name="cf32" xfId="28" xr:uid="{5FFA54DF-F778-47EA-990F-45317CF1AB68}"/>
    <cellStyle name="cf33" xfId="29" xr:uid="{1925C1E1-9796-40C4-AAC5-4D54993244B2}"/>
    <cellStyle name="cf34" xfId="30" xr:uid="{018B2444-553C-47A6-B6C8-6A79DEA8F733}"/>
    <cellStyle name="cf35" xfId="31" xr:uid="{48E93086-F34F-42A7-9EB6-2276611E1B49}"/>
    <cellStyle name="cf36" xfId="32" xr:uid="{9627D58E-14FD-472A-96CE-56555B8AC8FF}"/>
    <cellStyle name="cf37" xfId="33" xr:uid="{964597E6-201E-4D51-806E-5182C79A14B0}"/>
    <cellStyle name="cf4" xfId="34" xr:uid="{8D3A4DEB-BE44-4192-8A33-33A1C27270A6}"/>
    <cellStyle name="cf5" xfId="35" xr:uid="{18013323-0E9E-4DCD-905F-0F23AF36DCD4}"/>
    <cellStyle name="cf6" xfId="36" xr:uid="{639C300A-5414-4778-B35B-3C5CE429A9EF}"/>
    <cellStyle name="cf7" xfId="37" xr:uid="{629D95FA-F8ED-4CD6-A1F3-44CBD513B37C}"/>
    <cellStyle name="cf8" xfId="38" xr:uid="{0F297DF5-A917-420B-A2EB-F2CC29724315}"/>
    <cellStyle name="cf9" xfId="39" xr:uid="{0A785077-42C2-4F31-814E-E84A117D16BF}"/>
    <cellStyle name="Normale" xfId="0" builtinId="0" customBuiltin="1"/>
    <cellStyle name="Percentuale" xfId="2" builtinId="5" customBuiltin="1"/>
    <cellStyle name="Valuta" xfId="1" builtinId="4" customBuiltin="1"/>
    <cellStyle name="Valuta_Macro" xfId="40" xr:uid="{BFF7B93A-6538-42AA-8AAD-20132E1E197D}"/>
    <cellStyle name="Valuta_Sub_rendiconto" xfId="41" xr:uid="{87E70169-6651-48D8-A9F0-7B36D89C14A8}"/>
  </cellStyles>
  <dxfs count="8"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2A2E-711B-4CBC-ADA2-86F8A4D5BE99}">
  <dimension ref="A1:IN26"/>
  <sheetViews>
    <sheetView tabSelected="1" workbookViewId="0">
      <selection sqref="A1:D1"/>
    </sheetView>
  </sheetViews>
  <sheetFormatPr defaultRowHeight="30.75" customHeight="1"/>
  <cols>
    <col min="1" max="1" width="40.85546875" style="20" customWidth="1"/>
    <col min="2" max="2" width="102.7109375" style="20" customWidth="1"/>
    <col min="3" max="3" width="40.85546875" style="21" customWidth="1"/>
    <col min="4" max="4" width="40.85546875" style="22" customWidth="1"/>
    <col min="5" max="7" width="40.85546875" style="15" customWidth="1"/>
    <col min="8" max="8" width="9.140625" style="15" customWidth="1"/>
    <col min="9" max="16384" width="9.140625" style="15"/>
  </cols>
  <sheetData>
    <row r="1" spans="1:248" s="6" customFormat="1" ht="70.900000000000006" customHeight="1">
      <c r="A1" s="96" t="s">
        <v>0</v>
      </c>
      <c r="B1" s="96"/>
      <c r="C1" s="96"/>
      <c r="D1" s="96"/>
      <c r="E1" s="1"/>
      <c r="F1" s="2"/>
      <c r="G1" s="2"/>
      <c r="H1" s="2"/>
      <c r="I1" s="3"/>
      <c r="J1" s="3"/>
      <c r="K1" s="4"/>
      <c r="L1" s="3"/>
      <c r="M1" s="3"/>
      <c r="N1" s="4"/>
      <c r="O1" s="3"/>
      <c r="P1" s="5"/>
      <c r="Q1" s="3"/>
      <c r="R1" s="3"/>
      <c r="T1" s="7"/>
      <c r="X1" s="7"/>
      <c r="AB1" s="7"/>
      <c r="AF1" s="7"/>
      <c r="AJ1" s="7"/>
      <c r="AN1" s="7"/>
      <c r="AR1" s="7"/>
      <c r="AV1" s="7"/>
      <c r="AZ1" s="7"/>
      <c r="BD1" s="7"/>
      <c r="BH1" s="7"/>
      <c r="BL1" s="7"/>
      <c r="BP1" s="7"/>
      <c r="BT1" s="7"/>
      <c r="BX1" s="7"/>
      <c r="CB1" s="7"/>
      <c r="CF1" s="7"/>
      <c r="CJ1" s="7"/>
      <c r="CN1" s="7"/>
      <c r="CR1" s="7"/>
      <c r="CV1" s="7"/>
      <c r="CZ1" s="7"/>
      <c r="DD1" s="7"/>
      <c r="DH1" s="7"/>
      <c r="DL1" s="7"/>
      <c r="DP1" s="7"/>
      <c r="DT1" s="7"/>
      <c r="DX1" s="7"/>
      <c r="EB1" s="7"/>
      <c r="EF1" s="7"/>
      <c r="EJ1" s="7"/>
      <c r="EN1" s="7"/>
      <c r="ER1" s="7"/>
      <c r="EV1" s="7"/>
      <c r="EZ1" s="7"/>
      <c r="FD1" s="7"/>
      <c r="FH1" s="7"/>
      <c r="FL1" s="7"/>
      <c r="FP1" s="7"/>
      <c r="FT1" s="7"/>
      <c r="FX1" s="7"/>
      <c r="GB1" s="7"/>
      <c r="GF1" s="7"/>
      <c r="GJ1" s="7"/>
      <c r="GN1" s="7"/>
      <c r="GR1" s="7"/>
      <c r="GV1" s="7"/>
      <c r="GZ1" s="7"/>
      <c r="HD1" s="7"/>
      <c r="HH1" s="7"/>
      <c r="HL1" s="7"/>
      <c r="HP1" s="7"/>
      <c r="HT1" s="7"/>
      <c r="HX1" s="7"/>
      <c r="IB1" s="7"/>
      <c r="IF1" s="7"/>
      <c r="IJ1" s="7"/>
      <c r="IN1" s="7"/>
    </row>
    <row r="2" spans="1:248" s="6" customFormat="1" ht="18.75">
      <c r="A2" s="8"/>
      <c r="B2" s="97" t="s">
        <v>1</v>
      </c>
      <c r="C2" s="97"/>
      <c r="D2" s="97"/>
      <c r="E2" s="2"/>
      <c r="F2" s="2"/>
      <c r="G2" s="2"/>
      <c r="H2" s="2"/>
      <c r="I2" s="3"/>
      <c r="J2" s="3"/>
      <c r="K2" s="4"/>
      <c r="L2" s="3"/>
      <c r="M2" s="3"/>
      <c r="N2" s="4"/>
      <c r="O2" s="3"/>
      <c r="P2" s="5"/>
      <c r="Q2" s="3"/>
      <c r="R2" s="3"/>
      <c r="T2" s="7"/>
      <c r="X2" s="7"/>
      <c r="AB2" s="7"/>
      <c r="AF2" s="7"/>
      <c r="AJ2" s="7"/>
      <c r="AN2" s="7"/>
      <c r="AR2" s="7"/>
      <c r="AV2" s="7"/>
      <c r="AZ2" s="7"/>
      <c r="BD2" s="7"/>
      <c r="BH2" s="7"/>
      <c r="BL2" s="7"/>
      <c r="BP2" s="7"/>
      <c r="BT2" s="7"/>
      <c r="BX2" s="7"/>
      <c r="CB2" s="7"/>
      <c r="CF2" s="7"/>
      <c r="CJ2" s="7"/>
      <c r="CN2" s="7"/>
      <c r="CR2" s="7"/>
      <c r="CV2" s="7"/>
      <c r="CZ2" s="7"/>
      <c r="DD2" s="7"/>
      <c r="DH2" s="7"/>
      <c r="DL2" s="7"/>
      <c r="DP2" s="7"/>
      <c r="DT2" s="7"/>
      <c r="DX2" s="7"/>
      <c r="EB2" s="7"/>
      <c r="EF2" s="7"/>
      <c r="EJ2" s="7"/>
      <c r="EN2" s="7"/>
      <c r="ER2" s="7"/>
      <c r="EV2" s="7"/>
      <c r="EZ2" s="7"/>
      <c r="FD2" s="7"/>
      <c r="FH2" s="7"/>
      <c r="FL2" s="7"/>
      <c r="FP2" s="7"/>
      <c r="FT2" s="7"/>
      <c r="FX2" s="7"/>
      <c r="GB2" s="7"/>
      <c r="GF2" s="7"/>
      <c r="GJ2" s="7"/>
      <c r="GN2" s="7"/>
      <c r="GR2" s="7"/>
      <c r="GV2" s="7"/>
      <c r="GZ2" s="7"/>
      <c r="HD2" s="7"/>
      <c r="HH2" s="7"/>
      <c r="HL2" s="7"/>
      <c r="HP2" s="7"/>
      <c r="HT2" s="7"/>
      <c r="HX2" s="7"/>
      <c r="IB2" s="7"/>
      <c r="IF2" s="7"/>
      <c r="IJ2" s="7"/>
      <c r="IN2" s="7"/>
    </row>
    <row r="3" spans="1:248" s="13" customFormat="1" ht="15.75">
      <c r="A3" s="9" t="s">
        <v>2</v>
      </c>
      <c r="B3" s="98" t="str">
        <f>Sez_2!C3</f>
        <v xml:space="preserve"> </v>
      </c>
      <c r="C3" s="98"/>
      <c r="D3" s="98"/>
      <c r="E3" s="10"/>
      <c r="F3" s="11"/>
      <c r="G3" s="10"/>
      <c r="H3" s="10"/>
      <c r="I3" s="11"/>
      <c r="J3" s="10"/>
      <c r="K3" s="11"/>
      <c r="L3" s="10"/>
      <c r="M3" s="10"/>
      <c r="N3" s="12"/>
    </row>
    <row r="4" spans="1:248" s="13" customFormat="1" ht="15.75">
      <c r="A4" s="9" t="s">
        <v>3</v>
      </c>
      <c r="B4" s="98" t="str">
        <f>Sez_2!C4</f>
        <v xml:space="preserve"> </v>
      </c>
      <c r="C4" s="98"/>
      <c r="D4" s="98"/>
      <c r="E4" s="10"/>
      <c r="F4" s="11"/>
      <c r="G4" s="10"/>
      <c r="H4" s="10"/>
      <c r="I4" s="11"/>
      <c r="J4" s="10"/>
      <c r="K4" s="11"/>
      <c r="L4" s="10"/>
      <c r="M4" s="10"/>
      <c r="N4" s="12"/>
    </row>
    <row r="5" spans="1:248" s="13" customFormat="1" ht="15.75">
      <c r="A5" s="9" t="s">
        <v>4</v>
      </c>
      <c r="B5" s="98" t="str">
        <f>Sez_2!C5</f>
        <v xml:space="preserve"> </v>
      </c>
      <c r="C5" s="98"/>
      <c r="D5" s="98"/>
      <c r="E5" s="10"/>
      <c r="F5" s="11"/>
      <c r="G5" s="10"/>
      <c r="H5" s="10"/>
      <c r="I5" s="11"/>
      <c r="J5" s="10"/>
      <c r="K5" s="11"/>
      <c r="L5" s="10"/>
      <c r="M5" s="10"/>
      <c r="N5" s="12"/>
    </row>
    <row r="6" spans="1:248" ht="15.75">
      <c r="A6" s="14"/>
      <c r="B6" s="15"/>
      <c r="C6" s="15"/>
      <c r="D6" s="16"/>
      <c r="E6" s="17"/>
    </row>
    <row r="7" spans="1:248" s="18" customFormat="1" ht="18.75">
      <c r="A7" s="18" t="s">
        <v>5</v>
      </c>
      <c r="D7" s="19"/>
    </row>
    <row r="8" spans="1:248" ht="12.75"/>
    <row r="9" spans="1:248" ht="12.75">
      <c r="A9" s="23" t="s">
        <v>6</v>
      </c>
      <c r="B9" s="24" t="s">
        <v>7</v>
      </c>
      <c r="C9" s="23" t="s">
        <v>8</v>
      </c>
      <c r="D9" s="25" t="s">
        <v>9</v>
      </c>
    </row>
    <row r="10" spans="1:248" s="13" customFormat="1" ht="15.75">
      <c r="A10" s="26" t="s">
        <v>10</v>
      </c>
      <c r="B10" s="27" t="str">
        <f>Sez_2!C9</f>
        <v>Promozione, informazione, sensibilizzazione</v>
      </c>
      <c r="C10" s="28">
        <f>+Sez_2!D12</f>
        <v>15000</v>
      </c>
      <c r="D10" s="29">
        <f>Sez_2!E12</f>
        <v>6.5132435953104639E-2</v>
      </c>
    </row>
    <row r="11" spans="1:248" s="13" customFormat="1" ht="15.75">
      <c r="A11" s="26" t="s">
        <v>11</v>
      </c>
      <c r="B11" s="27" t="str">
        <f>Sez_2!C13</f>
        <v>Segreteria, coordinamento e monitoraggio di progetto (max 10% del totale progetto)</v>
      </c>
      <c r="C11" s="28">
        <f>+Sez_2!D16</f>
        <v>13000</v>
      </c>
      <c r="D11" s="29">
        <f>Sez_2!E16</f>
        <v>5.6448111159357363E-2</v>
      </c>
      <c r="F11" s="30" t="str">
        <f>IF(D11&gt;10%,"importo superiore al 10% del totale","")</f>
        <v/>
      </c>
    </row>
    <row r="12" spans="1:248" s="6" customFormat="1" ht="18.75">
      <c r="A12" s="26" t="s">
        <v>12</v>
      </c>
      <c r="B12" s="31" t="str">
        <f>Sez_2!C17</f>
        <v>Funzionamento e gestione del progetto</v>
      </c>
      <c r="C12" s="28">
        <f>+Sez_2!D27</f>
        <v>202300</v>
      </c>
      <c r="D12" s="29">
        <f>Sez_2!E27</f>
        <v>0.87841945288753798</v>
      </c>
    </row>
    <row r="13" spans="1:248" s="6" customFormat="1" ht="18.75">
      <c r="A13" s="26" t="s">
        <v>13</v>
      </c>
      <c r="B13" s="31" t="str">
        <f>Sez_2!C28</f>
        <v>Affidamento attività a soggetti esterni delegati (max 30% del totale progetto)</v>
      </c>
      <c r="C13" s="28">
        <f>+Sez_2!D32</f>
        <v>0</v>
      </c>
      <c r="D13" s="29">
        <f>Sez_2!E32</f>
        <v>0</v>
      </c>
      <c r="F13" s="30" t="str">
        <f>IF(D13&gt;30%,"importo superiore al 30% del totale","")</f>
        <v/>
      </c>
    </row>
    <row r="14" spans="1:248" s="6" customFormat="1" ht="18.75">
      <c r="A14" s="26" t="s">
        <v>14</v>
      </c>
      <c r="B14" s="31" t="s">
        <v>15</v>
      </c>
      <c r="C14" s="28">
        <f>+Sez_2!D37</f>
        <v>0</v>
      </c>
      <c r="D14" s="29">
        <f>Sez_2!E37</f>
        <v>0</v>
      </c>
    </row>
    <row r="15" spans="1:248" s="6" customFormat="1" ht="18.75">
      <c r="A15" s="99" t="s">
        <v>16</v>
      </c>
      <c r="B15" s="99"/>
      <c r="C15" s="32">
        <f>SUM(C10:C14)</f>
        <v>230300</v>
      </c>
      <c r="D15" s="29"/>
    </row>
    <row r="16" spans="1:248" s="6" customFormat="1" ht="18.75">
      <c r="A16" s="26" t="s">
        <v>17</v>
      </c>
      <c r="B16" s="31" t="s">
        <v>18</v>
      </c>
      <c r="C16" s="28">
        <f>+Sez_2!D39</f>
        <v>0</v>
      </c>
      <c r="D16" s="29">
        <f>Sez_2!E39</f>
        <v>0</v>
      </c>
      <c r="F16" s="30" t="str">
        <f>IF(D16&gt;30%,"importo superiore al 10% del totale","")</f>
        <v/>
      </c>
    </row>
    <row r="17" spans="1:248" s="6" customFormat="1" ht="18.75">
      <c r="A17" s="94" t="s">
        <v>19</v>
      </c>
      <c r="B17" s="94"/>
      <c r="C17" s="33">
        <f>+C15+C16</f>
        <v>230300</v>
      </c>
      <c r="D17" s="29" t="s">
        <v>20</v>
      </c>
    </row>
    <row r="18" spans="1:248" s="13" customFormat="1" ht="15.75">
      <c r="A18" s="34"/>
      <c r="B18" s="31" t="s">
        <v>21</v>
      </c>
      <c r="C18" s="35">
        <f>+Sez_2!E42</f>
        <v>0.2</v>
      </c>
      <c r="D18" s="36"/>
    </row>
    <row r="19" spans="1:248" s="13" customFormat="1" ht="15.75">
      <c r="A19" s="95" t="s">
        <v>22</v>
      </c>
      <c r="B19" s="95"/>
      <c r="C19" s="37">
        <f>+Sez_2!D42</f>
        <v>46060</v>
      </c>
      <c r="D19" s="29">
        <f>+Sez_2!E42</f>
        <v>0.2</v>
      </c>
    </row>
    <row r="20" spans="1:248" s="13" customFormat="1" ht="15.75">
      <c r="A20" s="27" t="s">
        <v>23</v>
      </c>
      <c r="B20" s="38"/>
      <c r="C20" s="39">
        <f>+Sez_2!D43</f>
        <v>184240</v>
      </c>
      <c r="D20" s="29">
        <f>Sez_2!E43</f>
        <v>0.8</v>
      </c>
    </row>
    <row r="21" spans="1:248" s="6" customFormat="1" ht="30.75" customHeight="1">
      <c r="A21" s="40"/>
      <c r="B21" s="41"/>
      <c r="C21" s="42"/>
      <c r="D21" s="43"/>
    </row>
    <row r="22" spans="1:248" s="6" customFormat="1" ht="30.75" customHeight="1">
      <c r="A22" s="44" t="s">
        <v>24</v>
      </c>
      <c r="B22" s="45"/>
      <c r="C22" s="46"/>
      <c r="D22" s="47"/>
      <c r="E22" s="48"/>
    </row>
    <row r="23" spans="1:248" s="51" customFormat="1" ht="30.75" customHeight="1">
      <c r="A23" s="16"/>
      <c r="B23" s="49"/>
      <c r="C23" s="50"/>
      <c r="D23" s="15"/>
      <c r="E23" s="48"/>
    </row>
    <row r="24" spans="1:248" ht="30.75" customHeight="1">
      <c r="C24" s="50"/>
      <c r="D24" s="15"/>
    </row>
    <row r="25" spans="1:248" customFormat="1" ht="30.75" customHeight="1">
      <c r="A25" s="52" t="s">
        <v>25</v>
      </c>
      <c r="B25" s="20"/>
      <c r="C25" s="21"/>
      <c r="D25" s="5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</row>
    <row r="26" spans="1:248" customFormat="1" ht="30.75" customHeight="1">
      <c r="A26" s="54"/>
      <c r="B26" s="20"/>
      <c r="C26" s="21"/>
      <c r="D26" s="22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</row>
  </sheetData>
  <mergeCells count="8">
    <mergeCell ref="A17:B17"/>
    <mergeCell ref="A19:B19"/>
    <mergeCell ref="A1:D1"/>
    <mergeCell ref="B2:D2"/>
    <mergeCell ref="B3:D3"/>
    <mergeCell ref="B4:D4"/>
    <mergeCell ref="B5:D5"/>
    <mergeCell ref="A15:B15"/>
  </mergeCells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landscape" horizontalDpi="0" verticalDpi="0" copies="0"/>
  <headerFooter alignWithMargins="0">
    <oddFooter>&amp;L&amp;"Times New Roman,Regular"&amp;8File: &amp;F; Foglio: &amp;A&amp;R&amp;"Times New Roman,Regular"pagina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F24E-28BB-49E6-B2D1-0BF76D098164}">
  <dimension ref="A1:IK51"/>
  <sheetViews>
    <sheetView workbookViewId="0"/>
  </sheetViews>
  <sheetFormatPr defaultRowHeight="41.25" customHeight="1"/>
  <cols>
    <col min="1" max="1" width="9.140625" style="20" customWidth="1"/>
    <col min="2" max="2" width="11.5703125" style="20" customWidth="1"/>
    <col min="3" max="3" width="101.28515625" style="20" customWidth="1"/>
    <col min="4" max="4" width="21.7109375" style="21" bestFit="1" customWidth="1"/>
    <col min="5" max="5" width="10.42578125" style="22" customWidth="1"/>
    <col min="6" max="6" width="10.42578125" style="15" bestFit="1" customWidth="1"/>
    <col min="7" max="7" width="15.5703125" style="15" customWidth="1"/>
    <col min="8" max="8" width="14.28515625" style="15" bestFit="1" customWidth="1"/>
    <col min="9" max="9" width="9.140625" style="15" customWidth="1"/>
    <col min="10" max="16384" width="9.140625" style="15"/>
  </cols>
  <sheetData>
    <row r="1" spans="1:245" s="6" customFormat="1" ht="79.5" customHeight="1">
      <c r="A1" s="96" t="s">
        <v>26</v>
      </c>
      <c r="B1" s="96"/>
      <c r="C1" s="96"/>
      <c r="D1" s="96"/>
      <c r="E1" s="96"/>
      <c r="F1" s="55"/>
      <c r="G1" s="55"/>
      <c r="H1" s="4"/>
      <c r="I1" s="3"/>
      <c r="J1" s="3"/>
      <c r="K1" s="4"/>
      <c r="L1" s="3"/>
      <c r="M1" s="5"/>
      <c r="N1" s="3"/>
      <c r="O1" s="3"/>
      <c r="Q1" s="7"/>
      <c r="U1" s="7"/>
      <c r="Y1" s="7"/>
      <c r="AC1" s="7"/>
      <c r="AG1" s="7"/>
      <c r="AK1" s="7"/>
      <c r="AO1" s="7"/>
      <c r="AS1" s="7"/>
      <c r="AW1" s="7"/>
      <c r="BA1" s="7"/>
      <c r="BE1" s="7"/>
      <c r="BI1" s="7"/>
      <c r="BM1" s="7"/>
      <c r="BQ1" s="7"/>
      <c r="BU1" s="7"/>
      <c r="BY1" s="7"/>
      <c r="CC1" s="7"/>
      <c r="CG1" s="7"/>
      <c r="CK1" s="7"/>
      <c r="CO1" s="7"/>
      <c r="CS1" s="7"/>
      <c r="CW1" s="7"/>
      <c r="DA1" s="7"/>
      <c r="DE1" s="7"/>
      <c r="DI1" s="7"/>
      <c r="DM1" s="7"/>
      <c r="DQ1" s="7"/>
      <c r="DU1" s="7"/>
      <c r="DY1" s="7"/>
      <c r="EC1" s="7"/>
      <c r="EG1" s="7"/>
      <c r="EK1" s="7"/>
      <c r="EO1" s="7"/>
      <c r="ES1" s="7"/>
      <c r="EW1" s="7"/>
      <c r="FA1" s="7"/>
      <c r="FE1" s="7"/>
      <c r="FI1" s="7"/>
      <c r="FM1" s="7"/>
      <c r="FQ1" s="7"/>
      <c r="FU1" s="7"/>
      <c r="FY1" s="7"/>
      <c r="GC1" s="7"/>
      <c r="GG1" s="7"/>
      <c r="GK1" s="7"/>
      <c r="GO1" s="7"/>
      <c r="GS1" s="7"/>
      <c r="GW1" s="7"/>
      <c r="HA1" s="7"/>
      <c r="HE1" s="7"/>
      <c r="HI1" s="7"/>
      <c r="HM1" s="7"/>
      <c r="HQ1" s="7"/>
      <c r="HU1" s="7"/>
      <c r="HY1" s="7"/>
      <c r="IC1" s="7"/>
      <c r="IG1" s="7"/>
      <c r="IK1" s="7"/>
    </row>
    <row r="2" spans="1:245" s="6" customFormat="1" ht="18.75">
      <c r="A2" s="103"/>
      <c r="B2" s="103"/>
      <c r="C2" s="102" t="s">
        <v>1</v>
      </c>
      <c r="D2" s="102"/>
      <c r="E2" s="102"/>
      <c r="F2" s="3"/>
      <c r="G2" s="3"/>
      <c r="H2" s="4"/>
      <c r="I2" s="3"/>
      <c r="J2" s="3"/>
      <c r="K2" s="4"/>
      <c r="L2" s="3"/>
      <c r="M2" s="5"/>
      <c r="N2" s="3"/>
      <c r="O2" s="3"/>
      <c r="Q2" s="7"/>
      <c r="U2" s="7"/>
      <c r="Y2" s="7"/>
      <c r="AC2" s="7"/>
      <c r="AG2" s="7"/>
      <c r="AK2" s="7"/>
      <c r="AO2" s="7"/>
      <c r="AS2" s="7"/>
      <c r="AW2" s="7"/>
      <c r="BA2" s="7"/>
      <c r="BE2" s="7"/>
      <c r="BI2" s="7"/>
      <c r="BM2" s="7"/>
      <c r="BQ2" s="7"/>
      <c r="BU2" s="7"/>
      <c r="BY2" s="7"/>
      <c r="CC2" s="7"/>
      <c r="CG2" s="7"/>
      <c r="CK2" s="7"/>
      <c r="CO2" s="7"/>
      <c r="CS2" s="7"/>
      <c r="CW2" s="7"/>
      <c r="DA2" s="7"/>
      <c r="DE2" s="7"/>
      <c r="DI2" s="7"/>
      <c r="DM2" s="7"/>
      <c r="DQ2" s="7"/>
      <c r="DU2" s="7"/>
      <c r="DY2" s="7"/>
      <c r="EC2" s="7"/>
      <c r="EG2" s="7"/>
      <c r="EK2" s="7"/>
      <c r="EO2" s="7"/>
      <c r="ES2" s="7"/>
      <c r="EW2" s="7"/>
      <c r="FA2" s="7"/>
      <c r="FE2" s="7"/>
      <c r="FI2" s="7"/>
      <c r="FM2" s="7"/>
      <c r="FQ2" s="7"/>
      <c r="FU2" s="7"/>
      <c r="FY2" s="7"/>
      <c r="GC2" s="7"/>
      <c r="GG2" s="7"/>
      <c r="GK2" s="7"/>
      <c r="GO2" s="7"/>
      <c r="GS2" s="7"/>
      <c r="GW2" s="7"/>
      <c r="HA2" s="7"/>
      <c r="HE2" s="7"/>
      <c r="HI2" s="7"/>
      <c r="HM2" s="7"/>
      <c r="HQ2" s="7"/>
      <c r="HU2" s="7"/>
      <c r="HY2" s="7"/>
      <c r="IC2" s="7"/>
      <c r="IG2" s="7"/>
      <c r="IK2" s="7"/>
    </row>
    <row r="3" spans="1:245" s="13" customFormat="1" ht="15.75">
      <c r="A3" s="100" t="s">
        <v>2</v>
      </c>
      <c r="B3" s="100"/>
      <c r="C3" s="101" t="s">
        <v>20</v>
      </c>
      <c r="D3" s="101"/>
      <c r="E3" s="101"/>
      <c r="F3" s="11"/>
      <c r="G3" s="10"/>
      <c r="H3" s="11"/>
      <c r="I3" s="10"/>
      <c r="J3" s="10"/>
      <c r="K3" s="12"/>
    </row>
    <row r="4" spans="1:245" s="13" customFormat="1" ht="15.75">
      <c r="A4" s="100" t="s">
        <v>3</v>
      </c>
      <c r="B4" s="100"/>
      <c r="C4" s="101" t="s">
        <v>20</v>
      </c>
      <c r="D4" s="101"/>
      <c r="E4" s="101"/>
      <c r="K4" s="12"/>
    </row>
    <row r="5" spans="1:245" s="13" customFormat="1" ht="15.75">
      <c r="A5" s="100" t="s">
        <v>4</v>
      </c>
      <c r="B5" s="100"/>
      <c r="C5" s="101" t="s">
        <v>20</v>
      </c>
      <c r="D5" s="101"/>
      <c r="E5" s="101"/>
      <c r="F5" s="11"/>
      <c r="G5" s="10"/>
      <c r="H5" s="11"/>
      <c r="I5" s="10"/>
      <c r="J5" s="10"/>
      <c r="K5" s="12"/>
    </row>
    <row r="6" spans="1:245" s="13" customFormat="1" ht="15.75">
      <c r="A6" s="56"/>
      <c r="B6" s="56"/>
      <c r="C6" s="57"/>
      <c r="D6" s="57"/>
      <c r="E6" s="58"/>
      <c r="F6" s="11"/>
      <c r="G6" s="10"/>
      <c r="H6" s="11"/>
      <c r="I6" s="10"/>
      <c r="J6" s="10"/>
      <c r="K6" s="12"/>
    </row>
    <row r="7" spans="1:245" s="18" customFormat="1" ht="18.75">
      <c r="A7" s="18" t="s">
        <v>27</v>
      </c>
      <c r="D7" s="19"/>
      <c r="E7" s="19"/>
    </row>
    <row r="8" spans="1:245" ht="21">
      <c r="A8" s="23" t="s">
        <v>28</v>
      </c>
      <c r="B8" s="23" t="s">
        <v>29</v>
      </c>
      <c r="C8" s="24" t="s">
        <v>30</v>
      </c>
      <c r="D8" s="23" t="s">
        <v>8</v>
      </c>
      <c r="E8" s="59" t="s">
        <v>9</v>
      </c>
    </row>
    <row r="9" spans="1:245" s="13" customFormat="1" ht="15.75">
      <c r="A9" s="60" t="s">
        <v>10</v>
      </c>
      <c r="B9" s="60"/>
      <c r="C9" s="27" t="s">
        <v>31</v>
      </c>
      <c r="D9" s="61"/>
      <c r="E9" s="62"/>
    </row>
    <row r="10" spans="1:245" s="13" customFormat="1" ht="15.75">
      <c r="A10" s="60"/>
      <c r="B10" s="63" t="s">
        <v>32</v>
      </c>
      <c r="C10" s="64" t="s">
        <v>33</v>
      </c>
      <c r="D10" s="65">
        <v>15000</v>
      </c>
      <c r="E10" s="62"/>
    </row>
    <row r="11" spans="1:245" s="13" customFormat="1" ht="15.75">
      <c r="A11" s="60"/>
      <c r="B11" s="63" t="s">
        <v>34</v>
      </c>
      <c r="C11" s="64" t="s">
        <v>35</v>
      </c>
      <c r="D11" s="65">
        <v>0</v>
      </c>
      <c r="E11" s="62"/>
      <c r="F11" s="30"/>
    </row>
    <row r="12" spans="1:245" s="13" customFormat="1" ht="15.75">
      <c r="A12" s="60"/>
      <c r="B12" s="60"/>
      <c r="C12" s="66" t="s">
        <v>36</v>
      </c>
      <c r="D12" s="67">
        <f>SUM(D10:D11)</f>
        <v>15000</v>
      </c>
      <c r="E12" s="62">
        <f>IF(ISERROR(D12/$D$40),0,D12/$D$40)</f>
        <v>6.5132435953104639E-2</v>
      </c>
      <c r="F12" s="62"/>
    </row>
    <row r="13" spans="1:245" s="13" customFormat="1" ht="15.75">
      <c r="A13" s="60" t="s">
        <v>11</v>
      </c>
      <c r="B13" s="60"/>
      <c r="C13" s="27" t="s">
        <v>37</v>
      </c>
      <c r="D13" s="61"/>
      <c r="E13" s="62"/>
    </row>
    <row r="14" spans="1:245" s="13" customFormat="1" ht="15.75">
      <c r="A14" s="63"/>
      <c r="B14" s="63" t="s">
        <v>38</v>
      </c>
      <c r="C14" s="64" t="s">
        <v>33</v>
      </c>
      <c r="D14" s="65">
        <v>13000</v>
      </c>
      <c r="E14" s="68"/>
    </row>
    <row r="15" spans="1:245" s="13" customFormat="1" ht="15.75">
      <c r="A15" s="60"/>
      <c r="B15" s="63" t="s">
        <v>39</v>
      </c>
      <c r="C15" s="64" t="s">
        <v>35</v>
      </c>
      <c r="D15" s="65">
        <v>0</v>
      </c>
      <c r="E15" s="62"/>
    </row>
    <row r="16" spans="1:245" s="13" customFormat="1" ht="15.75">
      <c r="A16" s="60"/>
      <c r="B16" s="60"/>
      <c r="C16" s="66" t="s">
        <v>40</v>
      </c>
      <c r="D16" s="67">
        <f>SUM(D14:D15)</f>
        <v>13000</v>
      </c>
      <c r="E16" s="62">
        <f>IF(ISERROR(D16/$D$40),0,D16/$D$40)</f>
        <v>5.6448111159357363E-2</v>
      </c>
      <c r="F16" s="30" t="str">
        <f>IF(E16&gt;10%,"Importo superiore al 10%","")</f>
        <v/>
      </c>
    </row>
    <row r="17" spans="1:6" s="69" customFormat="1" ht="15.75">
      <c r="A17" s="60" t="s">
        <v>12</v>
      </c>
      <c r="B17" s="60"/>
      <c r="C17" s="27" t="s">
        <v>41</v>
      </c>
      <c r="D17" s="61"/>
      <c r="E17" s="62"/>
    </row>
    <row r="18" spans="1:6" s="13" customFormat="1" ht="15.75">
      <c r="A18" s="60"/>
      <c r="B18" s="63" t="s">
        <v>42</v>
      </c>
      <c r="C18" s="64" t="s">
        <v>33</v>
      </c>
      <c r="D18" s="65">
        <v>166000</v>
      </c>
      <c r="E18" s="62"/>
    </row>
    <row r="19" spans="1:6" s="13" customFormat="1" ht="15.75">
      <c r="A19" s="60"/>
      <c r="B19" s="63" t="s">
        <v>43</v>
      </c>
      <c r="C19" s="64" t="s">
        <v>35</v>
      </c>
      <c r="D19" s="65"/>
      <c r="E19" s="62"/>
    </row>
    <row r="20" spans="1:6" s="13" customFormat="1" ht="15.75">
      <c r="A20" s="60"/>
      <c r="B20" s="63" t="s">
        <v>44</v>
      </c>
      <c r="C20" s="64" t="s">
        <v>45</v>
      </c>
      <c r="D20" s="65">
        <v>33300</v>
      </c>
      <c r="E20" s="62"/>
    </row>
    <row r="21" spans="1:6" s="13" customFormat="1" ht="15.75">
      <c r="A21" s="60"/>
      <c r="B21" s="63" t="s">
        <v>46</v>
      </c>
      <c r="C21" s="64" t="s">
        <v>47</v>
      </c>
      <c r="D21" s="65"/>
      <c r="E21" s="62"/>
    </row>
    <row r="22" spans="1:6" s="13" customFormat="1" ht="15.75">
      <c r="A22" s="60"/>
      <c r="B22" s="63" t="s">
        <v>48</v>
      </c>
      <c r="C22" s="64" t="s">
        <v>49</v>
      </c>
      <c r="D22" s="65">
        <v>3000</v>
      </c>
      <c r="E22" s="62"/>
    </row>
    <row r="23" spans="1:6" s="13" customFormat="1" ht="15.75">
      <c r="A23" s="60"/>
      <c r="B23" s="63" t="s">
        <v>50</v>
      </c>
      <c r="C23" s="64" t="s">
        <v>51</v>
      </c>
      <c r="D23" s="65"/>
      <c r="E23" s="62"/>
    </row>
    <row r="24" spans="1:6" s="13" customFormat="1" ht="15.75">
      <c r="A24" s="60"/>
      <c r="B24" s="63" t="s">
        <v>52</v>
      </c>
      <c r="C24" s="64" t="s">
        <v>53</v>
      </c>
      <c r="D24" s="65"/>
      <c r="E24" s="62"/>
    </row>
    <row r="25" spans="1:6" s="13" customFormat="1" ht="15.75">
      <c r="A25" s="60"/>
      <c r="B25" s="63" t="s">
        <v>54</v>
      </c>
      <c r="C25" s="69" t="s">
        <v>55</v>
      </c>
      <c r="D25" s="65"/>
      <c r="E25" s="62"/>
    </row>
    <row r="26" spans="1:6" s="13" customFormat="1" ht="15.75">
      <c r="A26" s="60"/>
      <c r="B26" s="63" t="s">
        <v>56</v>
      </c>
      <c r="C26" s="64" t="s">
        <v>57</v>
      </c>
      <c r="D26" s="65"/>
      <c r="E26" s="62"/>
    </row>
    <row r="27" spans="1:6" s="13" customFormat="1" ht="15.75">
      <c r="A27" s="60"/>
      <c r="B27" s="63"/>
      <c r="C27" s="66" t="s">
        <v>58</v>
      </c>
      <c r="D27" s="67">
        <f>SUM(D18:D26)</f>
        <v>202300</v>
      </c>
      <c r="E27" s="62">
        <f>IF(ISERROR(D27/$D$40),0,D27/$D$40)</f>
        <v>0.87841945288753798</v>
      </c>
    </row>
    <row r="28" spans="1:6" s="13" customFormat="1" ht="15.75">
      <c r="A28" s="60" t="s">
        <v>13</v>
      </c>
      <c r="B28" s="60"/>
      <c r="C28" s="27" t="s">
        <v>59</v>
      </c>
      <c r="D28" s="61"/>
      <c r="E28" s="62"/>
    </row>
    <row r="29" spans="1:6" s="13" customFormat="1" ht="15.75">
      <c r="A29" s="60"/>
      <c r="B29" s="63" t="s">
        <v>60</v>
      </c>
      <c r="C29" s="64" t="s">
        <v>61</v>
      </c>
      <c r="D29" s="65"/>
      <c r="E29" s="62"/>
    </row>
    <row r="30" spans="1:6" s="13" customFormat="1" ht="15.75">
      <c r="A30" s="60"/>
      <c r="B30" s="70" t="s">
        <v>62</v>
      </c>
      <c r="C30" s="64" t="s">
        <v>63</v>
      </c>
      <c r="D30" s="65"/>
      <c r="E30" s="62"/>
    </row>
    <row r="31" spans="1:6" s="13" customFormat="1" ht="15.75">
      <c r="A31" s="60"/>
      <c r="B31" s="71"/>
      <c r="D31" s="65"/>
      <c r="E31" s="62"/>
      <c r="F31" s="30"/>
    </row>
    <row r="32" spans="1:6" s="13" customFormat="1" ht="15.75">
      <c r="A32" s="60"/>
      <c r="B32" s="72"/>
      <c r="C32" s="66" t="s">
        <v>64</v>
      </c>
      <c r="D32" s="67">
        <f>SUM(D29:D31)</f>
        <v>0</v>
      </c>
      <c r="E32" s="62">
        <f>IF(ISERROR(D32/$D$40),0,D32/$D$40)</f>
        <v>0</v>
      </c>
      <c r="F32" s="30" t="str">
        <f>IF(E32&gt;30%,"Importo superiore al 30%","")</f>
        <v/>
      </c>
    </row>
    <row r="33" spans="1:245" s="13" customFormat="1" ht="15.75">
      <c r="A33" s="60" t="s">
        <v>14</v>
      </c>
      <c r="B33" s="60"/>
      <c r="C33" s="73" t="s">
        <v>65</v>
      </c>
      <c r="D33" s="61"/>
      <c r="E33" s="62"/>
    </row>
    <row r="34" spans="1:245" s="13" customFormat="1" ht="15.75">
      <c r="A34" s="74"/>
      <c r="B34" s="75" t="s">
        <v>66</v>
      </c>
      <c r="C34" s="76" t="s">
        <v>67</v>
      </c>
      <c r="D34" s="65"/>
      <c r="E34" s="77"/>
    </row>
    <row r="35" spans="1:245" s="13" customFormat="1" ht="15.75">
      <c r="A35" s="74"/>
      <c r="B35" s="75" t="s">
        <v>68</v>
      </c>
      <c r="C35" s="76" t="s">
        <v>67</v>
      </c>
      <c r="D35" s="65"/>
      <c r="E35" s="77"/>
    </row>
    <row r="36" spans="1:245" s="13" customFormat="1" ht="15.75">
      <c r="A36" s="74"/>
      <c r="B36" s="75" t="s">
        <v>69</v>
      </c>
      <c r="C36" s="76" t="s">
        <v>70</v>
      </c>
      <c r="D36" s="65"/>
      <c r="E36" s="77"/>
    </row>
    <row r="37" spans="1:245" customFormat="1" ht="15.75">
      <c r="A37" s="60"/>
      <c r="B37" s="26"/>
      <c r="C37" s="78" t="s">
        <v>71</v>
      </c>
      <c r="D37" s="61">
        <f>SUM(D34:D36)</f>
        <v>0</v>
      </c>
      <c r="E37" s="62">
        <f>IF(ISERROR(D37/$D$40),0,D37/$D$40)</f>
        <v>0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</row>
    <row r="38" spans="1:245" customFormat="1" ht="18.75">
      <c r="A38" s="99" t="s">
        <v>72</v>
      </c>
      <c r="B38" s="99"/>
      <c r="C38" s="99"/>
      <c r="D38" s="33">
        <f>+D12+D16+D27+D32+D37</f>
        <v>230300</v>
      </c>
      <c r="E38" s="79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</row>
    <row r="39" spans="1:245" customFormat="1" ht="15.75">
      <c r="A39" s="60" t="s">
        <v>17</v>
      </c>
      <c r="B39" s="75" t="s">
        <v>20</v>
      </c>
      <c r="C39" s="80" t="s">
        <v>73</v>
      </c>
      <c r="D39" s="65"/>
      <c r="E39" s="62">
        <f>IF(ISERROR(D39/$D$40),0,D39/$D$40)</f>
        <v>0</v>
      </c>
      <c r="F39" s="30" t="str">
        <f>IF(E39&gt;10%,"Importo superiore al 10%","")</f>
        <v/>
      </c>
      <c r="G39" s="15"/>
      <c r="H39" s="15"/>
      <c r="I39" s="15"/>
      <c r="J39" s="81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</row>
    <row r="40" spans="1:245" s="6" customFormat="1" ht="18.75">
      <c r="A40" s="99" t="s">
        <v>74</v>
      </c>
      <c r="B40" s="99"/>
      <c r="C40" s="99"/>
      <c r="D40" s="32">
        <f>+D38+D39</f>
        <v>230300</v>
      </c>
      <c r="E40" s="82">
        <f>IF(ISERROR(D40/$D$40),0,D40/$D$40)</f>
        <v>1</v>
      </c>
    </row>
    <row r="41" spans="1:245" customFormat="1" ht="18.75">
      <c r="A41" s="26"/>
      <c r="B41" s="83"/>
      <c r="C41" s="31" t="s">
        <v>75</v>
      </c>
      <c r="D41" s="84">
        <f>+D42/D40</f>
        <v>0.2</v>
      </c>
      <c r="E41" s="85"/>
      <c r="F41" s="30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</row>
    <row r="42" spans="1:245" s="6" customFormat="1" ht="18.75">
      <c r="A42" s="95" t="s">
        <v>22</v>
      </c>
      <c r="B42" s="95"/>
      <c r="C42" s="95"/>
      <c r="D42" s="86">
        <v>46060</v>
      </c>
      <c r="E42" s="62">
        <f>IF(ISERROR(D42/$D$40),0,D42/$D$40)</f>
        <v>0.2</v>
      </c>
    </row>
    <row r="43" spans="1:245" s="13" customFormat="1" ht="15.75">
      <c r="A43" s="95" t="s">
        <v>76</v>
      </c>
      <c r="B43" s="95"/>
      <c r="C43" s="95"/>
      <c r="D43" s="87">
        <f>+D40-D42</f>
        <v>184240</v>
      </c>
      <c r="E43" s="62">
        <f>IF(ISERROR(D43/$D$40),0,D43/$D$40)</f>
        <v>0.8</v>
      </c>
      <c r="F43" s="30"/>
    </row>
    <row r="44" spans="1:245" s="13" customFormat="1" ht="15.75">
      <c r="A44" s="20"/>
      <c r="B44" s="20"/>
      <c r="C44" s="20"/>
      <c r="D44" s="21"/>
      <c r="E44" s="22"/>
    </row>
    <row r="45" spans="1:245" s="13" customFormat="1" ht="15.75">
      <c r="A45" s="88"/>
      <c r="B45" s="89"/>
      <c r="C45" s="16"/>
      <c r="D45" s="46"/>
      <c r="E45" s="90"/>
      <c r="F45" s="13" t="s">
        <v>20</v>
      </c>
    </row>
    <row r="46" spans="1:245" s="13" customFormat="1" ht="15.75">
      <c r="A46" s="91"/>
      <c r="B46" s="92"/>
      <c r="C46" s="16"/>
      <c r="D46" s="50"/>
      <c r="E46" s="16"/>
      <c r="F46" s="30"/>
    </row>
    <row r="47" spans="1:245" ht="12.75">
      <c r="A47" s="15"/>
      <c r="B47" s="15"/>
      <c r="C47" s="16"/>
      <c r="D47" s="50"/>
      <c r="E47" s="16"/>
    </row>
    <row r="48" spans="1:245" s="6" customFormat="1" ht="18.75">
      <c r="A48" s="52" t="s">
        <v>77</v>
      </c>
      <c r="B48" s="20"/>
      <c r="C48" s="20"/>
      <c r="D48" s="21"/>
      <c r="E48" s="22"/>
      <c r="F48" s="93"/>
      <c r="G48" s="93"/>
      <c r="H48" s="93"/>
      <c r="I48" s="93"/>
      <c r="J48" s="93"/>
      <c r="K48" s="93"/>
      <c r="L48" s="93"/>
      <c r="M48" s="93"/>
      <c r="N48" s="93"/>
      <c r="O48" s="93"/>
    </row>
    <row r="49" spans="1:245" s="51" customFormat="1" ht="12.75">
      <c r="A49" s="20"/>
      <c r="B49" s="20"/>
      <c r="C49" s="20"/>
      <c r="D49" s="21"/>
      <c r="E49" s="22"/>
      <c r="F49" s="93"/>
      <c r="G49" s="93"/>
      <c r="H49" s="93"/>
      <c r="I49" s="93"/>
      <c r="J49" s="93"/>
      <c r="K49" s="93"/>
      <c r="L49" s="93"/>
      <c r="M49" s="93"/>
      <c r="N49" s="93"/>
      <c r="O49" s="93"/>
    </row>
    <row r="50" spans="1:245" s="51" customFormat="1" ht="12.75">
      <c r="A50" s="20"/>
      <c r="B50" s="20"/>
      <c r="C50" s="20"/>
      <c r="D50" s="21"/>
      <c r="E50" s="22"/>
      <c r="F50" s="93"/>
      <c r="G50" s="93"/>
      <c r="H50" s="93"/>
      <c r="I50" s="93"/>
      <c r="J50" s="93"/>
      <c r="K50" s="93"/>
      <c r="L50" s="93"/>
      <c r="M50" s="93"/>
      <c r="N50" s="93"/>
      <c r="O50" s="93"/>
    </row>
    <row r="51" spans="1:245" customFormat="1" ht="12.75">
      <c r="A51" s="20"/>
      <c r="B51" s="20"/>
      <c r="C51" s="20"/>
      <c r="D51" s="21"/>
      <c r="E51" s="22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</row>
  </sheetData>
  <mergeCells count="13">
    <mergeCell ref="A43:C43"/>
    <mergeCell ref="A1:E1"/>
    <mergeCell ref="A2:B2"/>
    <mergeCell ref="C2:E2"/>
    <mergeCell ref="A3:B3"/>
    <mergeCell ref="C3:E3"/>
    <mergeCell ref="A4:B4"/>
    <mergeCell ref="C4:E4"/>
    <mergeCell ref="A5:B5"/>
    <mergeCell ref="C5:E5"/>
    <mergeCell ref="A38:C38"/>
    <mergeCell ref="A40:C40"/>
    <mergeCell ref="A42:C42"/>
  </mergeCells>
  <conditionalFormatting sqref="E42">
    <cfRule type="cellIs" dxfId="7" priority="7" stopIfTrue="1" operator="lessThan">
      <formula>0.2</formula>
    </cfRule>
  </conditionalFormatting>
  <conditionalFormatting sqref="E39">
    <cfRule type="cellIs" dxfId="6" priority="6" stopIfTrue="1" operator="greaterThan">
      <formula>0.1</formula>
    </cfRule>
  </conditionalFormatting>
  <conditionalFormatting sqref="E43">
    <cfRule type="cellIs" dxfId="5" priority="8" stopIfTrue="1" operator="greaterThan">
      <formula>0.8</formula>
    </cfRule>
  </conditionalFormatting>
  <conditionalFormatting sqref="E13 E26 E29 E37">
    <cfRule type="expression" dxfId="4" priority="2" stopIfTrue="1">
      <formula>#REF!&lt;&gt;""</formula>
    </cfRule>
  </conditionalFormatting>
  <conditionalFormatting sqref="E12">
    <cfRule type="expression" dxfId="3" priority="1" stopIfTrue="1">
      <formula>F12&lt;&gt;""</formula>
    </cfRule>
  </conditionalFormatting>
  <conditionalFormatting sqref="E16 E32">
    <cfRule type="expression" dxfId="2" priority="3" stopIfTrue="1">
      <formula>F16&lt;&gt;""</formula>
    </cfRule>
  </conditionalFormatting>
  <conditionalFormatting sqref="E27:E28 E38 E40">
    <cfRule type="expression" dxfId="1" priority="4" stopIfTrue="1">
      <formula>F29&lt;&gt;""</formula>
    </cfRule>
  </conditionalFormatting>
  <conditionalFormatting sqref="F12">
    <cfRule type="expression" dxfId="0" priority="5" stopIfTrue="1">
      <formula>G15&lt;&gt;""</formula>
    </cfRule>
  </conditionalFormatting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landscape" horizontalDpi="0" verticalDpi="0" copies="0"/>
  <headerFooter alignWithMargins="0">
    <oddFooter>&amp;L&amp;"Times New Roman,Regular"&amp;9File: &amp;F; foglio: &amp;A&amp;R&amp;"Times New Roman,Regular"&amp;9pag.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72766136CC0488B8F1735E1F82998" ma:contentTypeVersion="15" ma:contentTypeDescription="Create a new document." ma:contentTypeScope="" ma:versionID="9c3dcdd48650bacac1168a5d1a4a1bca">
  <xsd:schema xmlns:xsd="http://www.w3.org/2001/XMLSchema" xmlns:xs="http://www.w3.org/2001/XMLSchema" xmlns:p="http://schemas.microsoft.com/office/2006/metadata/properties" xmlns:ns2="b3712ab6-6c71-4d1f-a801-8c238a12353d" xmlns:ns3="e0759854-f623-456c-90be-e60be564f9b0" targetNamespace="http://schemas.microsoft.com/office/2006/metadata/properties" ma:root="true" ma:fieldsID="1815e97b9e5377e676b84c99d9076162" ns2:_="" ns3:_="">
    <xsd:import namespace="b3712ab6-6c71-4d1f-a801-8c238a12353d"/>
    <xsd:import namespace="e0759854-f623-456c-90be-e60be564f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12ab6-6c71-4d1f-a801-8c238a123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816aee4-a178-4a59-af13-85d8dad2a3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9854-f623-456c-90be-e60be564f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ae36da-72d7-40e2-9866-37ef533e32ed}" ma:internalName="TaxCatchAll" ma:showField="CatchAllData" ma:web="e0759854-f623-456c-90be-e60be564f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712ab6-6c71-4d1f-a801-8c238a12353d">
      <Terms xmlns="http://schemas.microsoft.com/office/infopath/2007/PartnerControls"/>
    </lcf76f155ced4ddcb4097134ff3c332f>
    <TaxCatchAll xmlns="e0759854-f623-456c-90be-e60be564f9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9511DA-0FBE-43B1-BEA3-93FE2A13DFE1}"/>
</file>

<file path=customXml/itemProps2.xml><?xml version="1.0" encoding="utf-8"?>
<ds:datastoreItem xmlns:ds="http://schemas.openxmlformats.org/officeDocument/2006/customXml" ds:itemID="{63291D6F-7F0F-4DC6-961A-18EBAAAF1D9F}"/>
</file>

<file path=customXml/itemProps3.xml><?xml version="1.0" encoding="utf-8"?>
<ds:datastoreItem xmlns:ds="http://schemas.openxmlformats.org/officeDocument/2006/customXml" ds:itemID="{AF340D56-DB64-47E4-BFC7-3E8B07194B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subject/>
  <dc:creator>Giovanni Bianchini Italia Lavoro Spa</dc:creator>
  <cp:keywords/>
  <dc:description/>
  <cp:lastModifiedBy>Giulia Cella</cp:lastModifiedBy>
  <cp:revision/>
  <dcterms:created xsi:type="dcterms:W3CDTF">2002-04-11T10:01:52Z</dcterms:created>
  <dcterms:modified xsi:type="dcterms:W3CDTF">2025-05-21T14:06:32Z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0x010100BE772766136CC0488B8F1735E1F82998</vt:lpwstr>
  </property>
  <property fmtid="{D5CDD505-2E9C-101B-9397-08002B2CF9AE}" pid="3" name="MediaServiceImageTags">
    <vt:lpwstr/>
  </property>
</Properties>
</file>